
<file path=[Content_Types].xml><?xml version="1.0" encoding="utf-8"?>
<Types xmlns="http://schemas.openxmlformats.org/package/2006/content-types"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17100" windowHeight="11625"/>
  </bookViews>
  <sheets>
    <sheet name="SO 02-17-02" sheetId="1" r:id="rId1"/>
  </sheet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06" i="1"/>
  <c r="O106" s="1"/>
  <c r="R101" s="1"/>
  <c r="I21"/>
  <c r="O21" s="1"/>
  <c r="I13"/>
  <c r="O13" s="1"/>
  <c r="O9"/>
  <c r="Q101" l="1"/>
  <c r="Q8"/>
  <c r="R8"/>
  <c r="I110"/>
  <c r="O110" s="1"/>
  <c r="I102"/>
  <c r="O102" s="1"/>
  <c r="O101" s="1"/>
  <c r="I97"/>
  <c r="O97" s="1"/>
  <c r="I93"/>
  <c r="O93" s="1"/>
  <c r="I89"/>
  <c r="O89" s="1"/>
  <c r="I85"/>
  <c r="O85" s="1"/>
  <c r="I81"/>
  <c r="O81" s="1"/>
  <c r="I77"/>
  <c r="O77" s="1"/>
  <c r="I73"/>
  <c r="O73" s="1"/>
  <c r="I69"/>
  <c r="O69" s="1"/>
  <c r="I65"/>
  <c r="O65" s="1"/>
  <c r="I61"/>
  <c r="O61" s="1"/>
  <c r="I57"/>
  <c r="O57" s="1"/>
  <c r="I53"/>
  <c r="O53" s="1"/>
  <c r="I49"/>
  <c r="O49" s="1"/>
  <c r="I45"/>
  <c r="O45" s="1"/>
  <c r="I41"/>
  <c r="O41" s="1"/>
  <c r="I37"/>
  <c r="O37" s="1"/>
  <c r="I33"/>
  <c r="O33" s="1"/>
  <c r="I29"/>
  <c r="O29" s="1"/>
  <c r="I25"/>
  <c r="O25" s="1"/>
  <c r="I17"/>
  <c r="I9"/>
  <c r="I101" l="1"/>
  <c r="I8"/>
  <c r="O17"/>
  <c r="O8" s="1"/>
  <c r="O2" s="1"/>
  <c r="I3" l="1"/>
</calcChain>
</file>

<file path=xl/sharedStrings.xml><?xml version="1.0" encoding="utf-8"?>
<sst xmlns="http://schemas.openxmlformats.org/spreadsheetml/2006/main" count="358" uniqueCount="143">
  <si>
    <t>ASPE10</t>
  </si>
  <si>
    <t>Firma: SUDOP BRNO, spol. s r.o.</t>
  </si>
  <si>
    <t>3</t>
  </si>
  <si>
    <t>Příloha k formuláři pro ocenění nabídky</t>
  </si>
  <si>
    <t>S</t>
  </si>
  <si>
    <t>Stavba:</t>
  </si>
  <si>
    <t>17056</t>
  </si>
  <si>
    <t>Modernizace a elektrizace trati Šakvice - Hustopeče u Brna   Soupisy prací</t>
  </si>
  <si>
    <t>SO 02-17-02</t>
  </si>
  <si>
    <t>0,00</t>
  </si>
  <si>
    <t>2</t>
  </si>
  <si>
    <t>O</t>
  </si>
  <si>
    <t>Rozpočet:</t>
  </si>
  <si>
    <t>Železniční přejezd  v km 0,924</t>
  </si>
  <si>
    <t>15,00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</si>
  <si>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</si>
  <si>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</si>
  <si>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</si>
  <si>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</si>
  <si>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</si>
  <si>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</si>
  <si>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</si>
  <si>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</si>
  <si>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21,00</t>
  </si>
  <si>
    <t>Jednotková</t>
  </si>
  <si>
    <t>Celkem</t>
  </si>
  <si>
    <t>0</t>
  </si>
  <si>
    <t>1</t>
  </si>
  <si>
    <t>4</t>
  </si>
  <si>
    <t>5</t>
  </si>
  <si>
    <t>6</t>
  </si>
  <si>
    <t>9</t>
  </si>
  <si>
    <t>10</t>
  </si>
  <si>
    <t>SD</t>
  </si>
  <si>
    <t>Položky</t>
  </si>
  <si>
    <t>P</t>
  </si>
  <si>
    <t>123938</t>
  </si>
  <si>
    <t/>
  </si>
  <si>
    <t>ODKOP PRO SPOD STAVBU SILNIC A ŽELEZNIC TŘ. III, ODVOZ DO 20KM</t>
  </si>
  <si>
    <t>M3</t>
  </si>
  <si>
    <t>PP</t>
  </si>
  <si>
    <t>VV</t>
  </si>
  <si>
    <t>6,964*6</t>
  </si>
  <si>
    <t>TS</t>
  </si>
  <si>
    <t>položka zahrnuje: 
- vodorovná a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svahování a přesvah. svahů do konečného tvaru, výměna hornin v podloží a v pláni znehodnocené klimatickými vlivy 
- eventuelně nutné druhotné rozpojení odstřelené horniny 
- ruční vykopávky, odstranění kořenů a napadávek 
- pažení, vzepření a rozepření vč. přepažování (vyjma štětových stěn) 
- úpravu, ochranu a očištění dna, základové spáry, stěn a svahů 
- zhutnění podloží, případně i svahů vč. svahování 
- zřízení stupňů v podloží a lavic na svazích, není-li pro tyto práce zřízena samostatná položka 
- udržování výkopiště a jeho ochrana proti vodě 
- odvedení nebo obvedení vody v okolí výkopiště a ve výkopišti 
- třídění výkopku 
- veškeré pomocné konstrukce umožňující provedení vykopávky (příjezdy, sjezdy, nájezdy, lešení, podpěr. konstr., přemostění, zpevněné plochy, zakrytí a pod.) 
- nezahrnuje uložení zeminy (na skládku, do násypu) ani poplatky za skládku, vykazují se v položce č.0141**</t>
  </si>
  <si>
    <t>132938</t>
  </si>
  <si>
    <t>HLOUBENÍ RÝH ŠÍŘ DO 2M PAŽ I NEPAŽ TŘ. III, ODVOZ DO 20KM</t>
  </si>
  <si>
    <t>3,2531*10,7</t>
  </si>
  <si>
    <t>položka zahrnuje: 
- vodorovná a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svahování a přesvah. svahů do konečného tvaru, výměna hornin v podloží a v pláni znehodnocené klimatickými vlivy 
- eventuelně nutné druhotné rozpojení odstřelené horniny 
- ruční vykopávky, odstranění kořenů a napadávek 
- pažení, vzepření a rozepření vč. přepažování (vyjma štětových stěn) 
- úpravu, ochranu a očištění dna, základové spáry, stěn a svahů 
- odvedení nebo obvedení vody v okolí výkopiště a ve výkopišti 
- třídění výkopku 
- veškeré pomocné konstrukce umožňující provedení vykopávky (příjezdy, sjezdy, nájezdy, lešení, podpěr. konstr., přemostění, zpevněné plochy, zakrytí a pod.) 
- nezahrnuje uložení zeminy (na skládku, do násypu) ani poplatky za skládku, vykazují se v položce č.0141**</t>
  </si>
  <si>
    <t>17511</t>
  </si>
  <si>
    <t>OBSYP POTRUBÍ A OBJEKTŮ SE ZHUTNĚNÍM</t>
  </si>
  <si>
    <t>položka zahrnuje: 
- kompletní provedení zemní konstrukce vč. výběru vhodného materiálu 
- úprava  ukládaného  materiálu  vlhčením,  tříděním,  promícháním  nebo  vysoušením,  příp. jiné úpravy za účelem zlepšení jeho  mech. vlastností 
- hutnění i různé míry hutnění 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ruční hutnění a výplň jam a prohlubní v podloží 
- úprava, očištění, ochrana a zhutnění podloží 
- svahování, hutnění a uzavírání povrchů svahů 
- zřízení lavic na svazích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 
- zemina vytlačená potrubím o DN do 180mm se od kubatury obsypů neodečítá</t>
  </si>
  <si>
    <t>18221</t>
  </si>
  <si>
    <t>ROZPROSTŘENÍ ORNICE VE SVAHU V TL DO 0,10M</t>
  </si>
  <si>
    <t>M2</t>
  </si>
  <si>
    <t>položka zahrnuje:  
nutné přemístění ornice z dočasných skládek vzdálených do 50m  
rozprostření ornice v předepsané tloušťce ve svahu přes 1:5</t>
  </si>
  <si>
    <t>18242</t>
  </si>
  <si>
    <t>ZALOŽENÍ TRÁVNÍKU HYDROOSEVEM NA ORNICI</t>
  </si>
  <si>
    <t>Zahrnuje dodání předepsané travní směsi, hydroosev na ornici, zalévání, první pokosení, to vše bez ohledu na sklon terénu</t>
  </si>
  <si>
    <t>18247</t>
  </si>
  <si>
    <t>OŠETŘOVÁNÍ TRÁVNÍKU</t>
  </si>
  <si>
    <t>Zahrnuje pokosení se shrabáním, naložení shrabků na dopravní prostředek, s odvozem a se složením, to vše bez ohledu na sklon terénu</t>
  </si>
  <si>
    <t>7</t>
  </si>
  <si>
    <t>18600</t>
  </si>
  <si>
    <t>ZALÉVÁNÍ VODOU</t>
  </si>
  <si>
    <t>položka zahrnuje veškerý materiál, výrobky a polotovary, včetně mimostaveništní a vnitrostaveništní dopravy (rovněž přesuny), včetně naložení a složení, případně s uložením</t>
  </si>
  <si>
    <t>8</t>
  </si>
  <si>
    <t>451312</t>
  </si>
  <si>
    <t>PODKL A VÝPLŇ VRSTVY Z PROST BET DO C25/30 XF3</t>
  </si>
  <si>
    <t>0,55*11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</si>
  <si>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zahrnuje tlakové zkoušky ani proplach a dezinfekci</t>
  </si>
  <si>
    <t>465921</t>
  </si>
  <si>
    <t>DLAŽBY Z BETONOVÝCH DLAŽDIC NA SUCHO</t>
  </si>
  <si>
    <t>položka zahrnuje: 
- nutné zemní práce (svahování, úpravu pláně a pod.) 
- úpravu podkladu  
- dodávku a uložení dlažby z předepsaných dlaždic do předepsaného tvaru  
- spárování, těsnění, tmelení a vyplnění spar případně s vyklínováním  
- úprava povrchu pro odvedení srážkové vody 
- nezahrnuje podklad pod dlažbu, vykazuje se samostatně položkami SD 45</t>
  </si>
  <si>
    <t>56330</t>
  </si>
  <si>
    <t>VOZOVKOVÉ VRSTVY ZE ŠTĚRKODRTI</t>
  </si>
  <si>
    <t>3,35*5</t>
  </si>
  <si>
    <t>- dodání kameniva předepsané kvality a zrnitosti 
- rozprostření a zhutnění vrstvy v předepsané tloušťce 
- zřízení vrstvy bez rozlišení šířky, pokládání vrstvy po etapách 
- nezahrnuje postřiky, nátěry</t>
  </si>
  <si>
    <t>11</t>
  </si>
  <si>
    <t>56342</t>
  </si>
  <si>
    <t>VOZOVKOVÉ VRSTVY ZE ŠTĚRKOPÍSKU TL. DO 100MM</t>
  </si>
  <si>
    <t>1,868*10,7</t>
  </si>
  <si>
    <t>12</t>
  </si>
  <si>
    <t>564632</t>
  </si>
  <si>
    <t>VOZOVKOVÉ VRSTVY Z PENETRAČNÍHO MAKADAMU HRUBÉHO TL. 100MM</t>
  </si>
  <si>
    <t>- dodání kameniva předepsané kvality a zrnitosti 
- dodání asfaltového pojiva (asfalt silniční ropný, emulze asfaltová kationaktivní) 
- rozprostření kamenné kostry v předepsané tloušťce, prolití kostry asfaltem distributorem, rozprostření a zavibrování výplňového kameniva 
- zřízení vrstvy bez rozlišení šířky, pokládání vrstvy po etapách 
- úpravu napojení, ukončení 
- nezahrnuje postřiky, nátěry</t>
  </si>
  <si>
    <t>13</t>
  </si>
  <si>
    <t>572751</t>
  </si>
  <si>
    <t>DVOUVRSTVÝ ASFALTOVÝ NÁTĚR DO 2,5KG/M2</t>
  </si>
  <si>
    <t>- dodání všech předepsaných materiálů pro nátěry v předepsaném množství 
- provedení dle předepsaného technologického předpisu 
- zřízení vrstvy bez rozlišení šířky, pokládání vrstvy po etapách 
- úpravu napojení, ukončení</t>
  </si>
  <si>
    <t>14</t>
  </si>
  <si>
    <t>87460R00</t>
  </si>
  <si>
    <t>POTRUBÍ Z TRUB PEHD DN DO 800MM SN12</t>
  </si>
  <si>
    <t>M</t>
  </si>
  <si>
    <t>položky pro zhotovení potrubí platí bez ohledu na sklon 
zahrnuje: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nezahrnuje zkoušky vodotěsnosti a televizní prohlídku</t>
  </si>
  <si>
    <t>15</t>
  </si>
  <si>
    <t>899524</t>
  </si>
  <si>
    <t>OBETONOVÁNÍ POTRUBÍ Z PROSTÉHO BETONU DO C25/30 (B30)</t>
  </si>
  <si>
    <t>1,7*11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</si>
  <si>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</si>
  <si>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16</t>
  </si>
  <si>
    <t>917224</t>
  </si>
  <si>
    <t>SILNIČNÍ A CHODNÍKOVÉ OBRUBY Z BETONOVÝCH OBRUBNÍKŮ ŠÍŘ 150MM</t>
  </si>
  <si>
    <t>3,7+2,8</t>
  </si>
  <si>
    <t>Položka zahrnuje: 
dodání a pokládku betonových obrubníků o rozměrech předepsaných zadávací dokumentací 
betonové lože i boční betonovou opěrku.</t>
  </si>
  <si>
    <t>17</t>
  </si>
  <si>
    <t>921311</t>
  </si>
  <si>
    <t>ŽELEZNIČNÍ PŘEJEZD ŽELEZOBETONOVÝ S NOSIČI</t>
  </si>
  <si>
    <t>1. Položka obsahuje: 
 – úpravu a hutnění podloží přejezdové konstrukce 
 – dodávku přejezdové konstrukce s veškerými prvky a částmi daného typu přejezdové konstrukce včetně závěrných zídek a jejich betonového základu dle odpovídajících vzorových listů a TKP 
 – montáž přejezdové konstrukce z dílů a součástí na místě při přerušení železničního a silničního provozu 
 – speciální montážní nářadí, závěsné zařízení 
 – ochranné náběhy, koncové i mezilehlé zarážky, podélnou fixaci atd. 
 – příplatky za ztížené podmínky vyskytující se při zřízení přejezdu, např. za překážky na straně koleje ap. 
2. Položka neobsahuje: 
 – zřízení, pronájem a odstranění dopravního značení objízdné trasy 
 – úpravy koleje (např. posun pražců, doplnění kolejového lože, směrová a výšková úprava) 
 – silniční panely v přechodu těles a prefabrikované základy pod závěrnými zídkami 
 – prahovou vpusť 
3. Způsob měření: 
Měří se půdorysná plocha (pojízdná nebo pochozí) vlastní přejezdové konstrukce tvořené daným systémem. kolejnice a žlábky se z plochy neodečítají. Do plochy se nezapočítávají ochranné klíny, prahové vpusti apod.</t>
  </si>
  <si>
    <t>18</t>
  </si>
  <si>
    <t>935832</t>
  </si>
  <si>
    <t>DLÁŽDĚNÉ Z LOMOVÉHO KAMENE TL DO 250MMM DO BETONU TL 100MM</t>
  </si>
  <si>
    <t>položka zahrnuje:  
- dodání a uložení předepsaného dlažebního materiálu v požadované kvalitě do předepsaného tvaru a v předepsané šířce  
- dodání a rozprostření lože z předepsaného materiálu v předepsané tloušťce a šířce  
- úravu napojení a ukončení  
- vnitrostaveništní i mimostaveništní dopravu  
- měří se vydlážděná plocha.</t>
  </si>
  <si>
    <t>19</t>
  </si>
  <si>
    <t>965311</t>
  </si>
  <si>
    <t>ROZEBRÁNÍ PŘEJEZDU, PŘECHODU Z DÍLCŮ</t>
  </si>
  <si>
    <t>1. Položka obsahuje: 
 – rozebrání železničního přejezdu nebo přechodu do součástí včetně hrubého očištění 
 – naložení vybouraného materiálu na dopravní prostředek 
 – příplatky za ztížené podmínky při práci v kolejišti, např. za překážky na straně koleje apod. 
2. Položka neobsahuje: 
 – náklady na zřízení a odstranění dopravního značení objízdné trasy 
 – odvoz vybouraného materiálu do skladu nebo na likvidaci 
 – poplatky za likvidaci odpadů, nacení se položkami ze ssd 0 
3. Způsob měření: 
Měří se půdorysná plocha (pojízdná nebo pochozí) vlastní přejezdové konstrukce tvořené daným systémem. kolejnice a žlábky se z plochy neodečítají. Do plochy se nezapočítávají ochranné klíny, prahové vpusti apod.</t>
  </si>
  <si>
    <t>20</t>
  </si>
  <si>
    <t>965312</t>
  </si>
  <si>
    <t>ROZEBRÁNÍ PŘEJEZDU, PŘECHODU Z DÍLCŮ - ODVOZ (NA LIKVIDACI ODPADŮ NEBO JINÉ URČENÉ MÍSTO)</t>
  </si>
  <si>
    <t>tkm</t>
  </si>
  <si>
    <t>(2500*15*0,15/1000)*30</t>
  </si>
  <si>
    <t>1. Položka obsahuje: 
 – odvoz jakýmkoliv dopravním prostředkem a složení 
 – případné překládky na trase 
2. Položka neobsahuje: 
 – naložení vybouraného materiálu na dopravní prostředek (je zahrnuto ve zdrojové položce) 
 – poplatky za likvidaci odpadů, nacení se položkami ze ssd 0 
3. Způsob měření: 
Výměra je sumou součinů tun vybouraného materiálu v původním stavu a k nim příslušných jednotlivých odvozových vzdáleností v kilometrech.</t>
  </si>
  <si>
    <t>21</t>
  </si>
  <si>
    <t>966118</t>
  </si>
  <si>
    <t>BOURÁNÍ KONSTRUKCÍ Z BETON DÍLCŮ S ODVOZEM DO 20KM</t>
  </si>
  <si>
    <t>položka zahrnuje:  
- rozbourání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</si>
  <si>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990</t>
  </si>
  <si>
    <t>Poplatky za skládky</t>
  </si>
  <si>
    <t>22</t>
  </si>
  <si>
    <t>15113</t>
  </si>
  <si>
    <t>POPLATKY ZA LIKVIDACŮ ODPADŮ NEKONTAMINOVANÝCH - 17 05 04  VYTĚŽENÉ ZEMINY A HORNINY -  III. TŘÍDA TĚŽITELNOSTI</t>
  </si>
  <si>
    <t>T</t>
  </si>
  <si>
    <t>1. Položka obsahuje: 
 – veškeré poplatky provozovateli skládky, recyklační linky nebo jiného zařízení na zpracování nebo likvidaci odpadů související s převzetím, uložením, zpracováním nebo likvidací odpadu 
2. Položka neobsahuje: 
 – náklady spojené s dopravou odpadu z místa stavby na místo převzetí provozovatelem skládky, recyklační linky nebo jiného zařízení na zpracování nebo likvidaci odpadů 
3. Způsob měření: 
Tunou se rozumí hmotnost odpadu vytříděného v souladu se zákonem č. 185/2001 Sb., o nakládání s odpady, v platném znění.</t>
  </si>
  <si>
    <t>23</t>
  </si>
  <si>
    <t>15140</t>
  </si>
  <si>
    <t>POPLATKY ZA LIKVIDACŮ ODPADŮ NEKONTAMINOVANÝCH - 17 01 01  BETON Z DEMOLIC OBJEKTŮ, ZÁKLADŮ TV</t>
  </si>
  <si>
    <t>ODKOP PRO SPOD STAVBU SILNIC A ŽELEZNIC TŘ. I, ODVOZ DO 20KM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</si>
  <si>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č.0141**</t>
  </si>
  <si>
    <t>HLOUBENÍ RÝH ŠÍŘ DO 2M PAŽ I NEPAŽ TŘ. I, ODVOZ DO 20KM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</si>
  <si>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č.0141**</t>
  </si>
  <si>
    <t>POPLATKY ZA LIKVIDACI ODPADŮ NEKONTAMINOVANÝCH - 17 05 04  VYTĚŽENÉ ZEMINY A HORNINY -  I. TŘÍDA TĚŽITELNOSTI</t>
  </si>
  <si>
    <t>1. Položka obsahuje:
 – veškeré poplatky provozovateli skládky, recyklační linky nebo jiného zařízení na zpracování nebo likvidaci odpadů související s převzetím, uložením, zpracováním nebo likvidací odpadu
2. Položka neobsahuje:
 – náklady spojené s dopravou odpadu z místa stavby na místo převzetí provozovatelem skládky, recyklační linky nebo jiného zařízení na zpracování nebo likvidaci odpadů
3. Způsob měření:
Tunou se rozumí hmotnost odpadu vytříděného v souladu se zákonem č. 185/2001 Sb., o nakládání s odpady, v platném znění.</t>
  </si>
</sst>
</file>

<file path=xl/styles.xml><?xml version="1.0" encoding="utf-8"?>
<styleSheet xmlns="http://schemas.openxmlformats.org/spreadsheetml/2006/main">
  <numFmts count="1">
    <numFmt numFmtId="164" formatCode="#,##0.000"/>
  </numFmts>
  <fonts count="10">
    <font>
      <sz val="10"/>
      <name val="Arial"/>
      <family val="2"/>
      <charset val="238"/>
    </font>
    <font>
      <b/>
      <sz val="16"/>
      <color indexed="8"/>
      <name val="Arial"/>
      <family val="2"/>
      <charset val="238"/>
    </font>
    <font>
      <b/>
      <sz val="11"/>
      <name val="Arial"/>
      <family val="2"/>
      <charset val="238"/>
    </font>
    <font>
      <sz val="10"/>
      <color indexed="9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sz val="10"/>
      <color rgb="FFFF0000"/>
      <name val="Arial"/>
      <family val="2"/>
      <charset val="238"/>
    </font>
    <font>
      <i/>
      <sz val="10"/>
      <color rgb="FFFF0000"/>
      <name val="Arial"/>
      <family val="2"/>
      <charset val="238"/>
    </font>
    <font>
      <strike/>
      <sz val="10"/>
      <color rgb="FFFF0000"/>
      <name val="Arial"/>
      <family val="2"/>
      <charset val="238"/>
    </font>
    <font>
      <i/>
      <strike/>
      <sz val="10"/>
      <color rgb="FFFF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52">
    <xf numFmtId="0" fontId="0" fillId="0" borderId="0" xfId="0">
      <alignment vertical="center"/>
    </xf>
    <xf numFmtId="0" fontId="0" fillId="2" borderId="0" xfId="0" applyFill="1">
      <alignment vertical="center"/>
    </xf>
    <xf numFmtId="0" fontId="1" fillId="2" borderId="0" xfId="0" applyFont="1" applyFill="1" applyAlignment="1">
      <alignment horizontal="center" vertical="center"/>
    </xf>
    <xf numFmtId="0" fontId="0" fillId="2" borderId="1" xfId="0" applyFill="1" applyBorder="1">
      <alignment vertical="center"/>
    </xf>
    <xf numFmtId="0" fontId="2" fillId="2" borderId="0" xfId="0" applyFont="1" applyFill="1">
      <alignment vertical="center"/>
    </xf>
    <xf numFmtId="0" fontId="2" fillId="2" borderId="0" xfId="0" applyFont="1" applyFill="1" applyAlignment="1">
      <alignment horizontal="left" vertical="center"/>
    </xf>
    <xf numFmtId="0" fontId="0" fillId="2" borderId="2" xfId="0" applyFill="1" applyBorder="1">
      <alignment vertical="center"/>
    </xf>
    <xf numFmtId="0" fontId="0" fillId="2" borderId="3" xfId="0" applyFill="1" applyBorder="1" applyAlignment="1">
      <alignment horizontal="center" vertical="center"/>
    </xf>
    <xf numFmtId="4" fontId="0" fillId="2" borderId="3" xfId="0" applyNumberFormat="1" applyFill="1" applyBorder="1" applyAlignment="1">
      <alignment horizontal="center" vertical="center"/>
    </xf>
    <xf numFmtId="0" fontId="2" fillId="2" borderId="1" xfId="0" applyFont="1" applyFill="1" applyBorder="1">
      <alignment vertical="center"/>
    </xf>
    <xf numFmtId="0" fontId="2" fillId="2" borderId="1" xfId="0" applyFont="1" applyFill="1" applyBorder="1" applyAlignment="1">
      <alignment horizontal="left" vertical="center"/>
    </xf>
    <xf numFmtId="0" fontId="0" fillId="2" borderId="4" xfId="0" applyFill="1" applyBorder="1">
      <alignment vertical="center"/>
    </xf>
    <xf numFmtId="0" fontId="3" fillId="3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right" vertical="center"/>
    </xf>
    <xf numFmtId="0" fontId="4" fillId="2" borderId="4" xfId="0" applyFont="1" applyFill="1" applyBorder="1" applyAlignment="1">
      <alignment vertical="center" wrapText="1"/>
    </xf>
    <xf numFmtId="4" fontId="4" fillId="2" borderId="4" xfId="0" applyNumberFormat="1" applyFont="1" applyFill="1" applyBorder="1" applyAlignment="1">
      <alignment horizontal="center" vertical="center"/>
    </xf>
    <xf numFmtId="0" fontId="0" fillId="0" borderId="3" xfId="0" applyBorder="1">
      <alignment vertical="center"/>
    </xf>
    <xf numFmtId="0" fontId="0" fillId="0" borderId="3" xfId="0" applyBorder="1" applyAlignment="1">
      <alignment horizontal="right" vertical="center"/>
    </xf>
    <xf numFmtId="0" fontId="0" fillId="0" borderId="3" xfId="0" applyBorder="1" applyAlignment="1">
      <alignment vertical="center" wrapText="1"/>
    </xf>
    <xf numFmtId="0" fontId="0" fillId="0" borderId="3" xfId="0" applyBorder="1" applyAlignment="1">
      <alignment horizontal="center" vertical="center"/>
    </xf>
    <xf numFmtId="164" fontId="0" fillId="0" borderId="3" xfId="0" applyNumberFormat="1" applyBorder="1" applyAlignment="1">
      <alignment horizontal="center" vertical="center"/>
    </xf>
    <xf numFmtId="4" fontId="0" fillId="0" borderId="3" xfId="0" applyNumberFormat="1" applyBorder="1" applyAlignment="1">
      <alignment horizontal="center" vertical="center"/>
    </xf>
    <xf numFmtId="0" fontId="0" fillId="0" borderId="5" xfId="0" applyBorder="1" applyAlignment="1">
      <alignment vertical="top"/>
    </xf>
    <xf numFmtId="0" fontId="0" fillId="0" borderId="3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3" xfId="0" applyFont="1" applyBorder="1" applyAlignment="1">
      <alignment horizontal="left" vertical="center" wrapText="1"/>
    </xf>
    <xf numFmtId="0" fontId="4" fillId="2" borderId="1" xfId="0" applyFont="1" applyFill="1" applyBorder="1" applyAlignment="1">
      <alignment horizontal="right" vertical="center"/>
    </xf>
    <xf numFmtId="4" fontId="4" fillId="2" borderId="1" xfId="0" applyNumberFormat="1" applyFont="1" applyFill="1" applyBorder="1" applyAlignment="1">
      <alignment horizontal="center" vertical="center"/>
    </xf>
    <xf numFmtId="0" fontId="6" fillId="0" borderId="3" xfId="0" applyFont="1" applyBorder="1" applyAlignment="1">
      <alignment horizontal="right" vertical="center"/>
    </xf>
    <xf numFmtId="0" fontId="6" fillId="0" borderId="3" xfId="0" applyFont="1" applyBorder="1">
      <alignment vertical="center"/>
    </xf>
    <xf numFmtId="0" fontId="6" fillId="0" borderId="3" xfId="0" applyFont="1" applyBorder="1" applyAlignment="1">
      <alignment vertical="center" wrapText="1"/>
    </xf>
    <xf numFmtId="0" fontId="6" fillId="0" borderId="3" xfId="0" applyFont="1" applyBorder="1" applyAlignment="1">
      <alignment horizontal="center" vertical="center"/>
    </xf>
    <xf numFmtId="164" fontId="6" fillId="0" borderId="3" xfId="0" applyNumberFormat="1" applyFont="1" applyBorder="1" applyAlignment="1">
      <alignment horizontal="center" vertical="center"/>
    </xf>
    <xf numFmtId="4" fontId="6" fillId="0" borderId="3" xfId="0" applyNumberFormat="1" applyFont="1" applyBorder="1" applyAlignment="1">
      <alignment horizontal="center" vertical="center"/>
    </xf>
    <xf numFmtId="0" fontId="6" fillId="0" borderId="0" xfId="0" applyFont="1">
      <alignment vertical="center"/>
    </xf>
    <xf numFmtId="0" fontId="6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right" vertical="center"/>
    </xf>
    <xf numFmtId="0" fontId="8" fillId="0" borderId="3" xfId="0" applyFont="1" applyBorder="1">
      <alignment vertical="center"/>
    </xf>
    <xf numFmtId="0" fontId="8" fillId="0" borderId="3" xfId="0" applyFont="1" applyBorder="1" applyAlignment="1">
      <alignment vertical="center" wrapText="1"/>
    </xf>
    <xf numFmtId="0" fontId="8" fillId="0" borderId="3" xfId="0" applyFont="1" applyBorder="1" applyAlignment="1">
      <alignment horizontal="center" vertical="center"/>
    </xf>
    <xf numFmtId="164" fontId="8" fillId="0" borderId="3" xfId="0" applyNumberFormat="1" applyFont="1" applyBorder="1" applyAlignment="1">
      <alignment horizontal="center" vertical="center"/>
    </xf>
    <xf numFmtId="4" fontId="8" fillId="0" borderId="3" xfId="0" applyNumberFormat="1" applyFont="1" applyBorder="1" applyAlignment="1">
      <alignment horizontal="center" vertical="center"/>
    </xf>
    <xf numFmtId="0" fontId="8" fillId="0" borderId="0" xfId="0" applyFont="1">
      <alignment vertical="center"/>
    </xf>
    <xf numFmtId="0" fontId="8" fillId="0" borderId="3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right" vertical="center"/>
    </xf>
    <xf numFmtId="0" fontId="0" fillId="2" borderId="0" xfId="0" applyFill="1">
      <alignment vertical="center"/>
    </xf>
    <xf numFmtId="0" fontId="2" fillId="2" borderId="1" xfId="0" applyFont="1" applyFill="1" applyBorder="1" applyAlignment="1">
      <alignment horizontal="right" vertical="center"/>
    </xf>
    <xf numFmtId="0" fontId="0" fillId="2" borderId="1" xfId="0" applyFill="1" applyBorder="1">
      <alignment vertical="center"/>
    </xf>
    <xf numFmtId="4" fontId="0" fillId="0" borderId="0" xfId="0" applyNumberFormat="1">
      <alignment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0" y="9525"/>
          <a:ext cx="1276350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113"/>
  <sheetViews>
    <sheetView tabSelected="1" topLeftCell="B1" zoomScale="80" zoomScaleNormal="80" workbookViewId="0">
      <pane ySplit="7" topLeftCell="A8" activePane="bottomLeft" state="frozen"/>
      <selection pane="bottomLeft" activeCell="B12" sqref="B12"/>
    </sheetView>
  </sheetViews>
  <sheetFormatPr defaultRowHeight="12.75" customHeight="1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>
      <c r="A1" t="s">
        <v>0</v>
      </c>
      <c r="B1" s="1"/>
      <c r="C1" s="1"/>
      <c r="D1" s="1"/>
      <c r="E1" s="1" t="s">
        <v>1</v>
      </c>
      <c r="F1" s="1"/>
      <c r="G1" s="1"/>
      <c r="H1" s="1"/>
      <c r="I1" s="1"/>
      <c r="P1" t="s">
        <v>2</v>
      </c>
    </row>
    <row r="2" spans="1:18" ht="24.95" customHeight="1">
      <c r="B2" s="1"/>
      <c r="C2" s="1"/>
      <c r="D2" s="1"/>
      <c r="E2" s="2" t="s">
        <v>3</v>
      </c>
      <c r="F2" s="1"/>
      <c r="G2" s="1"/>
      <c r="H2" s="3"/>
      <c r="I2" s="3"/>
      <c r="O2">
        <f>0+O8+O101</f>
        <v>0</v>
      </c>
      <c r="P2" t="s">
        <v>2</v>
      </c>
    </row>
    <row r="3" spans="1:18" ht="15" customHeight="1">
      <c r="A3" t="s">
        <v>4</v>
      </c>
      <c r="B3" s="4" t="s">
        <v>5</v>
      </c>
      <c r="C3" s="47" t="s">
        <v>6</v>
      </c>
      <c r="D3" s="48"/>
      <c r="E3" s="5" t="s">
        <v>7</v>
      </c>
      <c r="F3" s="1"/>
      <c r="G3" s="6"/>
      <c r="H3" s="7" t="s">
        <v>8</v>
      </c>
      <c r="I3" s="8">
        <f>0+I8+I101</f>
        <v>0</v>
      </c>
      <c r="O3" t="s">
        <v>9</v>
      </c>
      <c r="P3" t="s">
        <v>10</v>
      </c>
    </row>
    <row r="4" spans="1:18" ht="15" customHeight="1">
      <c r="A4" t="s">
        <v>11</v>
      </c>
      <c r="B4" s="9" t="s">
        <v>12</v>
      </c>
      <c r="C4" s="49" t="s">
        <v>8</v>
      </c>
      <c r="D4" s="50"/>
      <c r="E4" s="10" t="s">
        <v>13</v>
      </c>
      <c r="F4" s="3"/>
      <c r="G4" s="3"/>
      <c r="H4" s="11"/>
      <c r="I4" s="11"/>
      <c r="O4" t="s">
        <v>14</v>
      </c>
      <c r="P4" t="s">
        <v>10</v>
      </c>
    </row>
    <row r="5" spans="1:18" ht="12.75" customHeight="1">
      <c r="A5" s="46" t="s">
        <v>15</v>
      </c>
      <c r="B5" s="46" t="s">
        <v>16</v>
      </c>
      <c r="C5" s="46" t="s">
        <v>17</v>
      </c>
      <c r="D5" s="46" t="s">
        <v>18</v>
      </c>
      <c r="E5" s="46" t="s">
        <v>19</v>
      </c>
      <c r="F5" s="46" t="s">
        <v>20</v>
      </c>
      <c r="G5" s="46" t="s">
        <v>21</v>
      </c>
      <c r="H5" s="46" t="s">
        <v>22</v>
      </c>
      <c r="I5" s="46"/>
      <c r="O5" t="s">
        <v>23</v>
      </c>
      <c r="P5" t="s">
        <v>10</v>
      </c>
    </row>
    <row r="6" spans="1:18" ht="12.75" customHeight="1">
      <c r="A6" s="46"/>
      <c r="B6" s="46"/>
      <c r="C6" s="46"/>
      <c r="D6" s="46"/>
      <c r="E6" s="46"/>
      <c r="F6" s="46"/>
      <c r="G6" s="46"/>
      <c r="H6" s="12" t="s">
        <v>24</v>
      </c>
      <c r="I6" s="12" t="s">
        <v>25</v>
      </c>
    </row>
    <row r="7" spans="1:18" ht="12.75" customHeight="1">
      <c r="A7" s="12" t="s">
        <v>26</v>
      </c>
      <c r="B7" s="12" t="s">
        <v>27</v>
      </c>
      <c r="C7" s="12" t="s">
        <v>10</v>
      </c>
      <c r="D7" s="12" t="s">
        <v>2</v>
      </c>
      <c r="E7" s="12" t="s">
        <v>28</v>
      </c>
      <c r="F7" s="12" t="s">
        <v>29</v>
      </c>
      <c r="G7" s="12" t="s">
        <v>30</v>
      </c>
      <c r="H7" s="12" t="s">
        <v>31</v>
      </c>
      <c r="I7" s="12" t="s">
        <v>32</v>
      </c>
    </row>
    <row r="8" spans="1:18" ht="12.75" customHeight="1">
      <c r="A8" s="11" t="s">
        <v>33</v>
      </c>
      <c r="B8" s="11"/>
      <c r="C8" s="13" t="s">
        <v>27</v>
      </c>
      <c r="D8" s="11"/>
      <c r="E8" s="14" t="s">
        <v>34</v>
      </c>
      <c r="F8" s="11"/>
      <c r="G8" s="11"/>
      <c r="H8" s="11"/>
      <c r="I8" s="15">
        <f>0+Q8</f>
        <v>0</v>
      </c>
      <c r="O8">
        <f>0+R8</f>
        <v>0</v>
      </c>
      <c r="Q8" s="51">
        <f>0+I9+I17+I25+I29+I33+I37+I41+I45+I49+I53+I57+I61+I65+I69+I73+I77+I81+I85+I89+I93+I97+I13+I21</f>
        <v>0</v>
      </c>
      <c r="R8">
        <f>0+O9+O17+O25+O29+O33+O37+O41+O45+O49+O53+O57+O61+O65+O69+O73+O77+O81+O85+O89+O93+O97+O13+O21</f>
        <v>0</v>
      </c>
    </row>
    <row r="9" spans="1:18">
      <c r="A9" s="16" t="s">
        <v>35</v>
      </c>
      <c r="B9" s="28" t="s">
        <v>27</v>
      </c>
      <c r="C9" s="37" t="s">
        <v>36</v>
      </c>
      <c r="D9" s="38" t="s">
        <v>37</v>
      </c>
      <c r="E9" s="39" t="s">
        <v>38</v>
      </c>
      <c r="F9" s="40" t="s">
        <v>39</v>
      </c>
      <c r="G9" s="41">
        <v>0</v>
      </c>
      <c r="H9" s="42">
        <v>0</v>
      </c>
      <c r="I9" s="42">
        <f>ROUND(ROUND(H9,2)*ROUND(G9,3),2)</f>
        <v>0</v>
      </c>
      <c r="O9">
        <f>(I9*21)/100</f>
        <v>0</v>
      </c>
      <c r="P9" t="s">
        <v>10</v>
      </c>
    </row>
    <row r="10" spans="1:18">
      <c r="A10" s="22" t="s">
        <v>40</v>
      </c>
      <c r="B10" s="43"/>
      <c r="C10" s="43"/>
      <c r="D10" s="43"/>
      <c r="E10" s="44" t="s">
        <v>37</v>
      </c>
      <c r="F10" s="43"/>
      <c r="G10" s="43"/>
      <c r="H10" s="43"/>
      <c r="I10" s="43"/>
    </row>
    <row r="11" spans="1:18">
      <c r="A11" s="24" t="s">
        <v>41</v>
      </c>
      <c r="B11" s="43"/>
      <c r="C11" s="43"/>
      <c r="D11" s="43"/>
      <c r="E11" s="45" t="s">
        <v>42</v>
      </c>
      <c r="F11" s="43"/>
      <c r="G11" s="43"/>
      <c r="H11" s="43"/>
      <c r="I11" s="43"/>
    </row>
    <row r="12" spans="1:18" ht="331.5">
      <c r="A12" t="s">
        <v>43</v>
      </c>
      <c r="B12" s="43"/>
      <c r="C12" s="43"/>
      <c r="D12" s="43"/>
      <c r="E12" s="44" t="s">
        <v>44</v>
      </c>
      <c r="F12" s="43"/>
      <c r="G12" s="43"/>
      <c r="H12" s="43"/>
      <c r="I12" s="43"/>
    </row>
    <row r="13" spans="1:18">
      <c r="B13" s="28">
        <v>24</v>
      </c>
      <c r="C13" s="28">
        <v>123738</v>
      </c>
      <c r="D13" s="29"/>
      <c r="E13" s="30" t="s">
        <v>137</v>
      </c>
      <c r="F13" s="31" t="s">
        <v>39</v>
      </c>
      <c r="G13" s="32">
        <v>41.783999999999999</v>
      </c>
      <c r="H13" s="33">
        <v>0</v>
      </c>
      <c r="I13" s="33">
        <f>ROUND(ROUND(H13,2)*ROUND(G13,3),2)</f>
        <v>0</v>
      </c>
      <c r="O13">
        <f>(I13*21)/100</f>
        <v>0</v>
      </c>
      <c r="P13" t="s">
        <v>10</v>
      </c>
    </row>
    <row r="14" spans="1:18">
      <c r="B14" s="34"/>
      <c r="C14" s="34"/>
      <c r="D14" s="34"/>
      <c r="E14" s="35"/>
      <c r="F14" s="34"/>
      <c r="G14" s="34"/>
      <c r="H14" s="34"/>
      <c r="I14" s="34"/>
    </row>
    <row r="15" spans="1:18">
      <c r="B15" s="34"/>
      <c r="C15" s="34"/>
      <c r="D15" s="34"/>
      <c r="E15" s="36" t="s">
        <v>42</v>
      </c>
      <c r="F15" s="34"/>
      <c r="G15" s="34"/>
      <c r="H15" s="34"/>
      <c r="I15" s="34"/>
    </row>
    <row r="16" spans="1:18" ht="331.5">
      <c r="B16" s="34"/>
      <c r="C16" s="34"/>
      <c r="D16" s="34"/>
      <c r="E16" s="35" t="s">
        <v>138</v>
      </c>
      <c r="F16" s="34"/>
      <c r="G16" s="34"/>
      <c r="H16" s="34"/>
      <c r="I16" s="34"/>
    </row>
    <row r="17" spans="1:16">
      <c r="A17" s="16" t="s">
        <v>35</v>
      </c>
      <c r="B17" s="28" t="s">
        <v>10</v>
      </c>
      <c r="C17" s="37" t="s">
        <v>45</v>
      </c>
      <c r="D17" s="38" t="s">
        <v>37</v>
      </c>
      <c r="E17" s="39" t="s">
        <v>46</v>
      </c>
      <c r="F17" s="40" t="s">
        <v>39</v>
      </c>
      <c r="G17" s="41">
        <v>0</v>
      </c>
      <c r="H17" s="42">
        <v>0</v>
      </c>
      <c r="I17" s="42">
        <f>ROUND(ROUND(H17,2)*ROUND(G17,3),2)</f>
        <v>0</v>
      </c>
      <c r="O17">
        <f>(I17*21)/100</f>
        <v>0</v>
      </c>
      <c r="P17" t="s">
        <v>10</v>
      </c>
    </row>
    <row r="18" spans="1:16">
      <c r="A18" s="22" t="s">
        <v>40</v>
      </c>
      <c r="B18" s="43"/>
      <c r="C18" s="43"/>
      <c r="D18" s="43"/>
      <c r="E18" s="44" t="s">
        <v>37</v>
      </c>
      <c r="F18" s="43"/>
      <c r="G18" s="43"/>
      <c r="H18" s="43"/>
      <c r="I18" s="43"/>
    </row>
    <row r="19" spans="1:16">
      <c r="A19" s="24" t="s">
        <v>41</v>
      </c>
      <c r="B19" s="43"/>
      <c r="C19" s="43"/>
      <c r="D19" s="43"/>
      <c r="E19" s="45" t="s">
        <v>47</v>
      </c>
      <c r="F19" s="43"/>
      <c r="G19" s="43"/>
      <c r="H19" s="43"/>
      <c r="I19" s="43"/>
    </row>
    <row r="20" spans="1:16" ht="293.25">
      <c r="A20" t="s">
        <v>43</v>
      </c>
      <c r="B20" s="43"/>
      <c r="C20" s="43"/>
      <c r="D20" s="43"/>
      <c r="E20" s="44" t="s">
        <v>48</v>
      </c>
      <c r="F20" s="43"/>
      <c r="G20" s="43"/>
      <c r="H20" s="43"/>
      <c r="I20" s="43"/>
    </row>
    <row r="21" spans="1:16">
      <c r="B21" s="28">
        <v>25</v>
      </c>
      <c r="C21" s="28">
        <v>132738</v>
      </c>
      <c r="D21" s="29"/>
      <c r="E21" s="30" t="s">
        <v>139</v>
      </c>
      <c r="F21" s="31" t="s">
        <v>39</v>
      </c>
      <c r="G21" s="32">
        <v>34.808</v>
      </c>
      <c r="H21" s="33">
        <v>0</v>
      </c>
      <c r="I21" s="33">
        <f>ROUND(ROUND(H21,2)*ROUND(G21,3),2)</f>
        <v>0</v>
      </c>
      <c r="O21">
        <f>(I21*21)/100</f>
        <v>0</v>
      </c>
      <c r="P21" t="s">
        <v>10</v>
      </c>
    </row>
    <row r="22" spans="1:16">
      <c r="B22" s="34"/>
      <c r="C22" s="34"/>
      <c r="D22" s="34"/>
      <c r="E22" s="35"/>
      <c r="F22" s="34"/>
      <c r="G22" s="34"/>
      <c r="H22" s="34"/>
      <c r="I22" s="34"/>
    </row>
    <row r="23" spans="1:16">
      <c r="B23" s="34"/>
      <c r="C23" s="34"/>
      <c r="D23" s="34"/>
      <c r="E23" s="36" t="s">
        <v>47</v>
      </c>
      <c r="F23" s="34"/>
      <c r="G23" s="34"/>
      <c r="H23" s="34"/>
      <c r="I23" s="34"/>
    </row>
    <row r="24" spans="1:16" ht="293.25">
      <c r="B24" s="34"/>
      <c r="C24" s="34"/>
      <c r="D24" s="34"/>
      <c r="E24" s="35" t="s">
        <v>140</v>
      </c>
      <c r="F24" s="34"/>
      <c r="G24" s="34"/>
      <c r="H24" s="34"/>
      <c r="I24" s="34"/>
    </row>
    <row r="25" spans="1:16">
      <c r="A25" s="16" t="s">
        <v>35</v>
      </c>
      <c r="B25" s="17" t="s">
        <v>2</v>
      </c>
      <c r="C25" s="17" t="s">
        <v>49</v>
      </c>
      <c r="D25" s="16" t="s">
        <v>37</v>
      </c>
      <c r="E25" s="18" t="s">
        <v>50</v>
      </c>
      <c r="F25" s="19" t="s">
        <v>39</v>
      </c>
      <c r="G25" s="20">
        <v>15</v>
      </c>
      <c r="H25" s="21">
        <v>0</v>
      </c>
      <c r="I25" s="21">
        <f>ROUND(ROUND(H25,2)*ROUND(G25,3),2)</f>
        <v>0</v>
      </c>
      <c r="O25">
        <f>(I25*21)/100</f>
        <v>0</v>
      </c>
      <c r="P25" t="s">
        <v>10</v>
      </c>
    </row>
    <row r="26" spans="1:16">
      <c r="A26" s="22" t="s">
        <v>40</v>
      </c>
      <c r="E26" s="23" t="s">
        <v>37</v>
      </c>
    </row>
    <row r="27" spans="1:16">
      <c r="A27" s="24" t="s">
        <v>41</v>
      </c>
      <c r="E27" s="25" t="s">
        <v>37</v>
      </c>
    </row>
    <row r="28" spans="1:16" ht="267.75">
      <c r="A28" t="s">
        <v>43</v>
      </c>
      <c r="E28" s="23" t="s">
        <v>51</v>
      </c>
    </row>
    <row r="29" spans="1:16">
      <c r="A29" s="16" t="s">
        <v>35</v>
      </c>
      <c r="B29" s="17" t="s">
        <v>28</v>
      </c>
      <c r="C29" s="17" t="s">
        <v>52</v>
      </c>
      <c r="D29" s="16" t="s">
        <v>37</v>
      </c>
      <c r="E29" s="18" t="s">
        <v>53</v>
      </c>
      <c r="F29" s="19" t="s">
        <v>54</v>
      </c>
      <c r="G29" s="20">
        <v>65</v>
      </c>
      <c r="H29" s="21">
        <v>0</v>
      </c>
      <c r="I29" s="21">
        <f>ROUND(ROUND(H29,2)*ROUND(G29,3),2)</f>
        <v>0</v>
      </c>
      <c r="O29">
        <f>(I29*21)/100</f>
        <v>0</v>
      </c>
      <c r="P29" t="s">
        <v>10</v>
      </c>
    </row>
    <row r="30" spans="1:16">
      <c r="A30" s="22" t="s">
        <v>40</v>
      </c>
      <c r="E30" s="23" t="s">
        <v>37</v>
      </c>
    </row>
    <row r="31" spans="1:16">
      <c r="A31" s="24" t="s">
        <v>41</v>
      </c>
      <c r="E31" s="25" t="s">
        <v>37</v>
      </c>
    </row>
    <row r="32" spans="1:16" ht="38.25">
      <c r="A32" t="s">
        <v>43</v>
      </c>
      <c r="E32" s="23" t="s">
        <v>55</v>
      </c>
    </row>
    <row r="33" spans="1:16">
      <c r="A33" s="16" t="s">
        <v>35</v>
      </c>
      <c r="B33" s="17" t="s">
        <v>29</v>
      </c>
      <c r="C33" s="17" t="s">
        <v>56</v>
      </c>
      <c r="D33" s="16" t="s">
        <v>37</v>
      </c>
      <c r="E33" s="18" t="s">
        <v>57</v>
      </c>
      <c r="F33" s="19" t="s">
        <v>54</v>
      </c>
      <c r="G33" s="20">
        <v>65</v>
      </c>
      <c r="H33" s="21">
        <v>0</v>
      </c>
      <c r="I33" s="21">
        <f>ROUND(ROUND(H33,2)*ROUND(G33,3),2)</f>
        <v>0</v>
      </c>
      <c r="O33">
        <f>(I33*21)/100</f>
        <v>0</v>
      </c>
      <c r="P33" t="s">
        <v>10</v>
      </c>
    </row>
    <row r="34" spans="1:16">
      <c r="A34" s="22" t="s">
        <v>40</v>
      </c>
      <c r="E34" s="23" t="s">
        <v>37</v>
      </c>
    </row>
    <row r="35" spans="1:16">
      <c r="A35" s="24" t="s">
        <v>41</v>
      </c>
      <c r="E35" s="25" t="s">
        <v>37</v>
      </c>
    </row>
    <row r="36" spans="1:16" ht="25.5">
      <c r="A36" t="s">
        <v>43</v>
      </c>
      <c r="E36" s="23" t="s">
        <v>58</v>
      </c>
    </row>
    <row r="37" spans="1:16">
      <c r="A37" s="16" t="s">
        <v>35</v>
      </c>
      <c r="B37" s="17" t="s">
        <v>30</v>
      </c>
      <c r="C37" s="17" t="s">
        <v>59</v>
      </c>
      <c r="D37" s="16" t="s">
        <v>37</v>
      </c>
      <c r="E37" s="18" t="s">
        <v>60</v>
      </c>
      <c r="F37" s="19" t="s">
        <v>54</v>
      </c>
      <c r="G37" s="20">
        <v>65</v>
      </c>
      <c r="H37" s="21">
        <v>0</v>
      </c>
      <c r="I37" s="21">
        <f>ROUND(ROUND(H37,2)*ROUND(G37,3),2)</f>
        <v>0</v>
      </c>
      <c r="O37">
        <f>(I37*21)/100</f>
        <v>0</v>
      </c>
      <c r="P37" t="s">
        <v>10</v>
      </c>
    </row>
    <row r="38" spans="1:16">
      <c r="A38" s="22" t="s">
        <v>40</v>
      </c>
      <c r="E38" s="23" t="s">
        <v>37</v>
      </c>
    </row>
    <row r="39" spans="1:16">
      <c r="A39" s="24" t="s">
        <v>41</v>
      </c>
      <c r="E39" s="25" t="s">
        <v>37</v>
      </c>
    </row>
    <row r="40" spans="1:16" ht="25.5">
      <c r="A40" t="s">
        <v>43</v>
      </c>
      <c r="E40" s="23" t="s">
        <v>61</v>
      </c>
    </row>
    <row r="41" spans="1:16">
      <c r="A41" s="16" t="s">
        <v>35</v>
      </c>
      <c r="B41" s="17" t="s">
        <v>62</v>
      </c>
      <c r="C41" s="17" t="s">
        <v>63</v>
      </c>
      <c r="D41" s="16" t="s">
        <v>37</v>
      </c>
      <c r="E41" s="18" t="s">
        <v>64</v>
      </c>
      <c r="F41" s="19" t="s">
        <v>39</v>
      </c>
      <c r="G41" s="20">
        <v>75</v>
      </c>
      <c r="H41" s="21">
        <v>0</v>
      </c>
      <c r="I41" s="21">
        <f>ROUND(ROUND(H41,2)*ROUND(G41,3),2)</f>
        <v>0</v>
      </c>
      <c r="O41">
        <f>(I41*21)/100</f>
        <v>0</v>
      </c>
      <c r="P41" t="s">
        <v>10</v>
      </c>
    </row>
    <row r="42" spans="1:16">
      <c r="A42" s="22" t="s">
        <v>40</v>
      </c>
      <c r="E42" s="23" t="s">
        <v>37</v>
      </c>
    </row>
    <row r="43" spans="1:16">
      <c r="A43" s="24" t="s">
        <v>41</v>
      </c>
      <c r="E43" s="25" t="s">
        <v>37</v>
      </c>
    </row>
    <row r="44" spans="1:16" ht="38.25">
      <c r="A44" t="s">
        <v>43</v>
      </c>
      <c r="E44" s="23" t="s">
        <v>65</v>
      </c>
    </row>
    <row r="45" spans="1:16">
      <c r="A45" s="16" t="s">
        <v>35</v>
      </c>
      <c r="B45" s="17" t="s">
        <v>66</v>
      </c>
      <c r="C45" s="17" t="s">
        <v>67</v>
      </c>
      <c r="D45" s="16" t="s">
        <v>37</v>
      </c>
      <c r="E45" s="18" t="s">
        <v>68</v>
      </c>
      <c r="F45" s="19" t="s">
        <v>39</v>
      </c>
      <c r="G45" s="20">
        <v>6.05</v>
      </c>
      <c r="H45" s="21">
        <v>0</v>
      </c>
      <c r="I45" s="21">
        <f>ROUND(ROUND(H45,2)*ROUND(G45,3),2)</f>
        <v>0</v>
      </c>
      <c r="O45">
        <f>(I45*21)/100</f>
        <v>0</v>
      </c>
      <c r="P45" t="s">
        <v>10</v>
      </c>
    </row>
    <row r="46" spans="1:16">
      <c r="A46" s="22" t="s">
        <v>40</v>
      </c>
      <c r="E46" s="23" t="s">
        <v>37</v>
      </c>
    </row>
    <row r="47" spans="1:16">
      <c r="A47" s="24" t="s">
        <v>41</v>
      </c>
      <c r="E47" s="25" t="s">
        <v>69</v>
      </c>
    </row>
    <row r="48" spans="1:16" ht="255">
      <c r="A48" t="s">
        <v>43</v>
      </c>
      <c r="E48" s="23" t="s">
        <v>70</v>
      </c>
    </row>
    <row r="49" spans="1:16">
      <c r="A49" s="16" t="s">
        <v>35</v>
      </c>
      <c r="B49" s="17" t="s">
        <v>31</v>
      </c>
      <c r="C49" s="17" t="s">
        <v>71</v>
      </c>
      <c r="D49" s="16" t="s">
        <v>37</v>
      </c>
      <c r="E49" s="18" t="s">
        <v>72</v>
      </c>
      <c r="F49" s="19" t="s">
        <v>54</v>
      </c>
      <c r="G49" s="20">
        <v>10.130000000000001</v>
      </c>
      <c r="H49" s="21">
        <v>0</v>
      </c>
      <c r="I49" s="21">
        <f>ROUND(ROUND(H49,2)*ROUND(G49,3),2)</f>
        <v>0</v>
      </c>
      <c r="O49">
        <f>(I49*21)/100</f>
        <v>0</v>
      </c>
      <c r="P49" t="s">
        <v>10</v>
      </c>
    </row>
    <row r="50" spans="1:16">
      <c r="A50" s="22" t="s">
        <v>40</v>
      </c>
      <c r="E50" s="23" t="s">
        <v>37</v>
      </c>
    </row>
    <row r="51" spans="1:16">
      <c r="A51" s="24" t="s">
        <v>41</v>
      </c>
      <c r="E51" s="25" t="s">
        <v>37</v>
      </c>
    </row>
    <row r="52" spans="1:16" ht="89.25">
      <c r="A52" t="s">
        <v>43</v>
      </c>
      <c r="E52" s="23" t="s">
        <v>73</v>
      </c>
    </row>
    <row r="53" spans="1:16">
      <c r="A53" s="16" t="s">
        <v>35</v>
      </c>
      <c r="B53" s="17" t="s">
        <v>32</v>
      </c>
      <c r="C53" s="17" t="s">
        <v>74</v>
      </c>
      <c r="D53" s="16" t="s">
        <v>37</v>
      </c>
      <c r="E53" s="18" t="s">
        <v>75</v>
      </c>
      <c r="F53" s="19" t="s">
        <v>39</v>
      </c>
      <c r="G53" s="20">
        <v>16.75</v>
      </c>
      <c r="H53" s="21">
        <v>0</v>
      </c>
      <c r="I53" s="21">
        <f>ROUND(ROUND(H53,2)*ROUND(G53,3),2)</f>
        <v>0</v>
      </c>
      <c r="O53">
        <f>(I53*21)/100</f>
        <v>0</v>
      </c>
      <c r="P53" t="s">
        <v>10</v>
      </c>
    </row>
    <row r="54" spans="1:16">
      <c r="A54" s="22" t="s">
        <v>40</v>
      </c>
      <c r="E54" s="23" t="s">
        <v>37</v>
      </c>
    </row>
    <row r="55" spans="1:16">
      <c r="A55" s="24" t="s">
        <v>41</v>
      </c>
      <c r="E55" s="25" t="s">
        <v>76</v>
      </c>
    </row>
    <row r="56" spans="1:16" ht="51">
      <c r="A56" t="s">
        <v>43</v>
      </c>
      <c r="E56" s="23" t="s">
        <v>77</v>
      </c>
    </row>
    <row r="57" spans="1:16">
      <c r="A57" s="16" t="s">
        <v>35</v>
      </c>
      <c r="B57" s="17" t="s">
        <v>78</v>
      </c>
      <c r="C57" s="17" t="s">
        <v>79</v>
      </c>
      <c r="D57" s="16" t="s">
        <v>37</v>
      </c>
      <c r="E57" s="18" t="s">
        <v>80</v>
      </c>
      <c r="F57" s="19" t="s">
        <v>54</v>
      </c>
      <c r="G57" s="20">
        <v>19.988</v>
      </c>
      <c r="H57" s="21">
        <v>0</v>
      </c>
      <c r="I57" s="21">
        <f>ROUND(ROUND(H57,2)*ROUND(G57,3),2)</f>
        <v>0</v>
      </c>
      <c r="O57">
        <f>(I57*21)/100</f>
        <v>0</v>
      </c>
      <c r="P57" t="s">
        <v>10</v>
      </c>
    </row>
    <row r="58" spans="1:16">
      <c r="A58" s="22" t="s">
        <v>40</v>
      </c>
      <c r="E58" s="23" t="s">
        <v>37</v>
      </c>
    </row>
    <row r="59" spans="1:16">
      <c r="A59" s="24" t="s">
        <v>41</v>
      </c>
      <c r="E59" s="25" t="s">
        <v>81</v>
      </c>
    </row>
    <row r="60" spans="1:16" ht="51">
      <c r="A60" t="s">
        <v>43</v>
      </c>
      <c r="E60" s="23" t="s">
        <v>77</v>
      </c>
    </row>
    <row r="61" spans="1:16">
      <c r="A61" s="16" t="s">
        <v>35</v>
      </c>
      <c r="B61" s="17" t="s">
        <v>82</v>
      </c>
      <c r="C61" s="17" t="s">
        <v>83</v>
      </c>
      <c r="D61" s="16" t="s">
        <v>37</v>
      </c>
      <c r="E61" s="18" t="s">
        <v>84</v>
      </c>
      <c r="F61" s="19" t="s">
        <v>54</v>
      </c>
      <c r="G61" s="20">
        <v>65</v>
      </c>
      <c r="H61" s="21">
        <v>0</v>
      </c>
      <c r="I61" s="21">
        <f>ROUND(ROUND(H61,2)*ROUND(G61,3),2)</f>
        <v>0</v>
      </c>
      <c r="O61">
        <f>(I61*21)/100</f>
        <v>0</v>
      </c>
      <c r="P61" t="s">
        <v>10</v>
      </c>
    </row>
    <row r="62" spans="1:16">
      <c r="A62" s="22" t="s">
        <v>40</v>
      </c>
      <c r="E62" s="23" t="s">
        <v>37</v>
      </c>
    </row>
    <row r="63" spans="1:16">
      <c r="A63" s="24" t="s">
        <v>41</v>
      </c>
      <c r="E63" s="25" t="s">
        <v>37</v>
      </c>
    </row>
    <row r="64" spans="1:16" ht="89.25">
      <c r="A64" t="s">
        <v>43</v>
      </c>
      <c r="E64" s="23" t="s">
        <v>85</v>
      </c>
    </row>
    <row r="65" spans="1:16">
      <c r="A65" s="16" t="s">
        <v>35</v>
      </c>
      <c r="B65" s="17" t="s">
        <v>86</v>
      </c>
      <c r="C65" s="17" t="s">
        <v>87</v>
      </c>
      <c r="D65" s="16" t="s">
        <v>37</v>
      </c>
      <c r="E65" s="18" t="s">
        <v>88</v>
      </c>
      <c r="F65" s="19" t="s">
        <v>54</v>
      </c>
      <c r="G65" s="20">
        <v>65</v>
      </c>
      <c r="H65" s="21">
        <v>0</v>
      </c>
      <c r="I65" s="21">
        <f>ROUND(ROUND(H65,2)*ROUND(G65,3),2)</f>
        <v>0</v>
      </c>
      <c r="O65">
        <f>(I65*21)/100</f>
        <v>0</v>
      </c>
      <c r="P65" t="s">
        <v>10</v>
      </c>
    </row>
    <row r="66" spans="1:16">
      <c r="A66" s="22" t="s">
        <v>40</v>
      </c>
      <c r="E66" s="23" t="s">
        <v>37</v>
      </c>
    </row>
    <row r="67" spans="1:16">
      <c r="A67" s="24" t="s">
        <v>41</v>
      </c>
      <c r="E67" s="25" t="s">
        <v>37</v>
      </c>
    </row>
    <row r="68" spans="1:16" ht="51">
      <c r="A68" t="s">
        <v>43</v>
      </c>
      <c r="E68" s="23" t="s">
        <v>89</v>
      </c>
    </row>
    <row r="69" spans="1:16">
      <c r="A69" s="16" t="s">
        <v>35</v>
      </c>
      <c r="B69" s="17" t="s">
        <v>90</v>
      </c>
      <c r="C69" s="17" t="s">
        <v>91</v>
      </c>
      <c r="D69" s="16" t="s">
        <v>37</v>
      </c>
      <c r="E69" s="18" t="s">
        <v>92</v>
      </c>
      <c r="F69" s="19" t="s">
        <v>93</v>
      </c>
      <c r="G69" s="20">
        <v>15</v>
      </c>
      <c r="H69" s="21">
        <v>0</v>
      </c>
      <c r="I69" s="21">
        <f>ROUND(ROUND(H69,2)*ROUND(G69,3),2)</f>
        <v>0</v>
      </c>
      <c r="O69">
        <f>(I69*21)/100</f>
        <v>0</v>
      </c>
      <c r="P69" t="s">
        <v>10</v>
      </c>
    </row>
    <row r="70" spans="1:16">
      <c r="A70" s="22" t="s">
        <v>40</v>
      </c>
      <c r="E70" s="23" t="s">
        <v>37</v>
      </c>
    </row>
    <row r="71" spans="1:16">
      <c r="A71" s="24" t="s">
        <v>41</v>
      </c>
      <c r="E71" s="25" t="s">
        <v>37</v>
      </c>
    </row>
    <row r="72" spans="1:16" ht="255">
      <c r="A72" t="s">
        <v>43</v>
      </c>
      <c r="E72" s="23" t="s">
        <v>94</v>
      </c>
    </row>
    <row r="73" spans="1:16">
      <c r="A73" s="16" t="s">
        <v>35</v>
      </c>
      <c r="B73" s="17" t="s">
        <v>95</v>
      </c>
      <c r="C73" s="17" t="s">
        <v>96</v>
      </c>
      <c r="D73" s="16" t="s">
        <v>37</v>
      </c>
      <c r="E73" s="18" t="s">
        <v>97</v>
      </c>
      <c r="F73" s="19" t="s">
        <v>39</v>
      </c>
      <c r="G73" s="20">
        <v>18.7</v>
      </c>
      <c r="H73" s="21">
        <v>0</v>
      </c>
      <c r="I73" s="21">
        <f>ROUND(ROUND(H73,2)*ROUND(G73,3),2)</f>
        <v>0</v>
      </c>
      <c r="O73">
        <f>(I73*21)/100</f>
        <v>0</v>
      </c>
      <c r="P73" t="s">
        <v>10</v>
      </c>
    </row>
    <row r="74" spans="1:16">
      <c r="A74" s="22" t="s">
        <v>40</v>
      </c>
      <c r="E74" s="23" t="s">
        <v>37</v>
      </c>
    </row>
    <row r="75" spans="1:16">
      <c r="A75" s="24" t="s">
        <v>41</v>
      </c>
      <c r="E75" s="25" t="s">
        <v>98</v>
      </c>
    </row>
    <row r="76" spans="1:16" ht="318.75">
      <c r="A76" t="s">
        <v>43</v>
      </c>
      <c r="E76" s="23" t="s">
        <v>99</v>
      </c>
    </row>
    <row r="77" spans="1:16">
      <c r="A77" s="16" t="s">
        <v>35</v>
      </c>
      <c r="B77" s="17" t="s">
        <v>100</v>
      </c>
      <c r="C77" s="17" t="s">
        <v>101</v>
      </c>
      <c r="D77" s="16" t="s">
        <v>37</v>
      </c>
      <c r="E77" s="18" t="s">
        <v>102</v>
      </c>
      <c r="F77" s="19" t="s">
        <v>93</v>
      </c>
      <c r="G77" s="20">
        <v>6.5</v>
      </c>
      <c r="H77" s="21">
        <v>0</v>
      </c>
      <c r="I77" s="21">
        <f>ROUND(ROUND(H77,2)*ROUND(G77,3),2)</f>
        <v>0</v>
      </c>
      <c r="O77">
        <f>(I77*21)/100</f>
        <v>0</v>
      </c>
      <c r="P77" t="s">
        <v>10</v>
      </c>
    </row>
    <row r="78" spans="1:16">
      <c r="A78" s="22" t="s">
        <v>40</v>
      </c>
      <c r="E78" s="23" t="s">
        <v>37</v>
      </c>
    </row>
    <row r="79" spans="1:16">
      <c r="A79" s="24" t="s">
        <v>41</v>
      </c>
      <c r="E79" s="25" t="s">
        <v>103</v>
      </c>
    </row>
    <row r="80" spans="1:16" ht="51">
      <c r="A80" t="s">
        <v>43</v>
      </c>
      <c r="E80" s="23" t="s">
        <v>104</v>
      </c>
    </row>
    <row r="81" spans="1:16">
      <c r="A81" s="16" t="s">
        <v>35</v>
      </c>
      <c r="B81" s="17" t="s">
        <v>105</v>
      </c>
      <c r="C81" s="17" t="s">
        <v>106</v>
      </c>
      <c r="D81" s="16" t="s">
        <v>37</v>
      </c>
      <c r="E81" s="18" t="s">
        <v>107</v>
      </c>
      <c r="F81" s="19" t="s">
        <v>54</v>
      </c>
      <c r="G81" s="20">
        <v>18</v>
      </c>
      <c r="H81" s="21">
        <v>0</v>
      </c>
      <c r="I81" s="21">
        <f>ROUND(ROUND(H81,2)*ROUND(G81,3),2)</f>
        <v>0</v>
      </c>
      <c r="O81">
        <f>(I81*21)/100</f>
        <v>0</v>
      </c>
      <c r="P81" t="s">
        <v>10</v>
      </c>
    </row>
    <row r="82" spans="1:16">
      <c r="A82" s="22" t="s">
        <v>40</v>
      </c>
      <c r="E82" s="23" t="s">
        <v>37</v>
      </c>
    </row>
    <row r="83" spans="1:16">
      <c r="A83" s="24" t="s">
        <v>41</v>
      </c>
      <c r="E83" s="25" t="s">
        <v>37</v>
      </c>
    </row>
    <row r="84" spans="1:16" ht="280.5">
      <c r="A84" t="s">
        <v>43</v>
      </c>
      <c r="E84" s="23" t="s">
        <v>108</v>
      </c>
    </row>
    <row r="85" spans="1:16">
      <c r="A85" s="16" t="s">
        <v>35</v>
      </c>
      <c r="B85" s="17" t="s">
        <v>109</v>
      </c>
      <c r="C85" s="17" t="s">
        <v>110</v>
      </c>
      <c r="D85" s="16" t="s">
        <v>37</v>
      </c>
      <c r="E85" s="18" t="s">
        <v>111</v>
      </c>
      <c r="F85" s="19" t="s">
        <v>54</v>
      </c>
      <c r="G85" s="20">
        <v>20</v>
      </c>
      <c r="H85" s="21">
        <v>0</v>
      </c>
      <c r="I85" s="21">
        <f>ROUND(ROUND(H85,2)*ROUND(G85,3),2)</f>
        <v>0</v>
      </c>
      <c r="O85">
        <f>(I85*21)/100</f>
        <v>0</v>
      </c>
      <c r="P85" t="s">
        <v>10</v>
      </c>
    </row>
    <row r="86" spans="1:16">
      <c r="A86" s="22" t="s">
        <v>40</v>
      </c>
      <c r="E86" s="23" t="s">
        <v>37</v>
      </c>
    </row>
    <row r="87" spans="1:16">
      <c r="A87" s="24" t="s">
        <v>41</v>
      </c>
      <c r="E87" s="25" t="s">
        <v>37</v>
      </c>
    </row>
    <row r="88" spans="1:16" ht="102">
      <c r="A88" t="s">
        <v>43</v>
      </c>
      <c r="E88" s="23" t="s">
        <v>112</v>
      </c>
    </row>
    <row r="89" spans="1:16">
      <c r="A89" s="16" t="s">
        <v>35</v>
      </c>
      <c r="B89" s="17" t="s">
        <v>113</v>
      </c>
      <c r="C89" s="17" t="s">
        <v>114</v>
      </c>
      <c r="D89" s="16" t="s">
        <v>37</v>
      </c>
      <c r="E89" s="18" t="s">
        <v>115</v>
      </c>
      <c r="F89" s="19" t="s">
        <v>54</v>
      </c>
      <c r="G89" s="20">
        <v>15</v>
      </c>
      <c r="H89" s="21">
        <v>0</v>
      </c>
      <c r="I89" s="21">
        <f>ROUND(ROUND(H89,2)*ROUND(G89,3),2)</f>
        <v>0</v>
      </c>
      <c r="O89">
        <f>(I89*21)/100</f>
        <v>0</v>
      </c>
      <c r="P89" t="s">
        <v>10</v>
      </c>
    </row>
    <row r="90" spans="1:16">
      <c r="A90" s="22" t="s">
        <v>40</v>
      </c>
      <c r="E90" s="23" t="s">
        <v>37</v>
      </c>
    </row>
    <row r="91" spans="1:16">
      <c r="A91" s="24" t="s">
        <v>41</v>
      </c>
      <c r="E91" s="25" t="s">
        <v>37</v>
      </c>
    </row>
    <row r="92" spans="1:16" ht="178.5">
      <c r="A92" t="s">
        <v>43</v>
      </c>
      <c r="E92" s="23" t="s">
        <v>116</v>
      </c>
    </row>
    <row r="93" spans="1:16" ht="25.5">
      <c r="A93" s="16" t="s">
        <v>35</v>
      </c>
      <c r="B93" s="17" t="s">
        <v>117</v>
      </c>
      <c r="C93" s="17" t="s">
        <v>118</v>
      </c>
      <c r="D93" s="16" t="s">
        <v>37</v>
      </c>
      <c r="E93" s="18" t="s">
        <v>119</v>
      </c>
      <c r="F93" s="19" t="s">
        <v>120</v>
      </c>
      <c r="G93" s="20">
        <v>168.75</v>
      </c>
      <c r="H93" s="21">
        <v>0</v>
      </c>
      <c r="I93" s="21">
        <f>ROUND(ROUND(H93,2)*ROUND(G93,3),2)</f>
        <v>0</v>
      </c>
      <c r="O93">
        <f>(I93*21)/100</f>
        <v>0</v>
      </c>
      <c r="P93" t="s">
        <v>10</v>
      </c>
    </row>
    <row r="94" spans="1:16">
      <c r="A94" s="22" t="s">
        <v>40</v>
      </c>
      <c r="E94" s="23" t="s">
        <v>37</v>
      </c>
    </row>
    <row r="95" spans="1:16">
      <c r="A95" s="24" t="s">
        <v>41</v>
      </c>
      <c r="E95" s="25" t="s">
        <v>121</v>
      </c>
    </row>
    <row r="96" spans="1:16" ht="127.5">
      <c r="A96" t="s">
        <v>43</v>
      </c>
      <c r="E96" s="23" t="s">
        <v>122</v>
      </c>
    </row>
    <row r="97" spans="1:18">
      <c r="A97" s="16" t="s">
        <v>35</v>
      </c>
      <c r="B97" s="17" t="s">
        <v>123</v>
      </c>
      <c r="C97" s="17" t="s">
        <v>124</v>
      </c>
      <c r="D97" s="16" t="s">
        <v>37</v>
      </c>
      <c r="E97" s="18" t="s">
        <v>125</v>
      </c>
      <c r="F97" s="19" t="s">
        <v>39</v>
      </c>
      <c r="G97" s="20">
        <v>10</v>
      </c>
      <c r="H97" s="21">
        <v>0</v>
      </c>
      <c r="I97" s="21">
        <f>ROUND(ROUND(H97,2)*ROUND(G97,3),2)</f>
        <v>0</v>
      </c>
      <c r="O97">
        <f>(I97*21)/100</f>
        <v>0</v>
      </c>
      <c r="P97" t="s">
        <v>10</v>
      </c>
    </row>
    <row r="98" spans="1:18">
      <c r="A98" s="22" t="s">
        <v>40</v>
      </c>
      <c r="E98" s="23" t="s">
        <v>37</v>
      </c>
    </row>
    <row r="99" spans="1:18">
      <c r="A99" s="24" t="s">
        <v>41</v>
      </c>
      <c r="E99" s="25" t="s">
        <v>37</v>
      </c>
    </row>
    <row r="100" spans="1:18" ht="114.75">
      <c r="A100" t="s">
        <v>43</v>
      </c>
      <c r="E100" s="23" t="s">
        <v>126</v>
      </c>
    </row>
    <row r="101" spans="1:18" ht="12.75" customHeight="1">
      <c r="A101" s="3" t="s">
        <v>33</v>
      </c>
      <c r="B101" s="3"/>
      <c r="C101" s="26" t="s">
        <v>127</v>
      </c>
      <c r="D101" s="3"/>
      <c r="E101" s="14" t="s">
        <v>128</v>
      </c>
      <c r="F101" s="3"/>
      <c r="G101" s="3"/>
      <c r="H101" s="3"/>
      <c r="I101" s="27">
        <f>0+Q101</f>
        <v>0</v>
      </c>
      <c r="O101">
        <f>0+R101</f>
        <v>0</v>
      </c>
      <c r="Q101" s="51">
        <f>0+I102+I110+I106</f>
        <v>0</v>
      </c>
      <c r="R101">
        <f>0+O102+O110+O106</f>
        <v>0</v>
      </c>
    </row>
    <row r="102" spans="1:18" ht="25.5">
      <c r="A102" s="16" t="s">
        <v>35</v>
      </c>
      <c r="B102" s="28" t="s">
        <v>129</v>
      </c>
      <c r="C102" s="37" t="s">
        <v>130</v>
      </c>
      <c r="D102" s="38" t="s">
        <v>37</v>
      </c>
      <c r="E102" s="39" t="s">
        <v>131</v>
      </c>
      <c r="F102" s="40" t="s">
        <v>132</v>
      </c>
      <c r="G102" s="41">
        <v>0</v>
      </c>
      <c r="H102" s="42">
        <v>0</v>
      </c>
      <c r="I102" s="42">
        <f>ROUND(ROUND(H102,2)*ROUND(G102,3),2)</f>
        <v>0</v>
      </c>
      <c r="O102">
        <f>(I102*21)/100</f>
        <v>0</v>
      </c>
      <c r="P102" t="s">
        <v>10</v>
      </c>
    </row>
    <row r="103" spans="1:18">
      <c r="A103" s="22" t="s">
        <v>40</v>
      </c>
      <c r="B103" s="43"/>
      <c r="C103" s="43"/>
      <c r="D103" s="43"/>
      <c r="E103" s="44" t="s">
        <v>37</v>
      </c>
      <c r="F103" s="43"/>
      <c r="G103" s="43"/>
      <c r="H103" s="43"/>
      <c r="I103" s="43"/>
    </row>
    <row r="104" spans="1:18">
      <c r="A104" s="24" t="s">
        <v>41</v>
      </c>
      <c r="B104" s="43"/>
      <c r="C104" s="43"/>
      <c r="D104" s="43"/>
      <c r="E104" s="45" t="s">
        <v>37</v>
      </c>
      <c r="F104" s="43"/>
      <c r="G104" s="43"/>
      <c r="H104" s="43"/>
      <c r="I104" s="43"/>
    </row>
    <row r="105" spans="1:18" ht="140.25">
      <c r="A105" t="s">
        <v>43</v>
      </c>
      <c r="B105" s="43"/>
      <c r="C105" s="43"/>
      <c r="D105" s="43"/>
      <c r="E105" s="44" t="s">
        <v>133</v>
      </c>
      <c r="F105" s="43"/>
      <c r="G105" s="43"/>
      <c r="H105" s="43"/>
      <c r="I105" s="43"/>
    </row>
    <row r="106" spans="1:18" ht="25.5">
      <c r="B106" s="28">
        <v>26</v>
      </c>
      <c r="C106" s="28">
        <v>15111</v>
      </c>
      <c r="D106" s="29"/>
      <c r="E106" s="30" t="s">
        <v>141</v>
      </c>
      <c r="F106" s="31" t="s">
        <v>132</v>
      </c>
      <c r="G106" s="32">
        <v>160.84399999999999</v>
      </c>
      <c r="H106" s="33">
        <v>0</v>
      </c>
      <c r="I106" s="33">
        <f>ROUND(ROUND(H106,2)*ROUND(G106,3),2)</f>
        <v>0</v>
      </c>
      <c r="O106">
        <f>(I106*21)/100</f>
        <v>0</v>
      </c>
      <c r="P106" t="s">
        <v>10</v>
      </c>
    </row>
    <row r="107" spans="1:18">
      <c r="B107" s="34"/>
      <c r="C107" s="34"/>
      <c r="D107" s="34"/>
      <c r="E107" s="35"/>
      <c r="F107" s="34"/>
      <c r="G107" s="34"/>
      <c r="H107" s="34"/>
      <c r="I107" s="34"/>
    </row>
    <row r="108" spans="1:18">
      <c r="B108" s="34"/>
      <c r="C108" s="34"/>
      <c r="D108" s="34"/>
      <c r="E108" s="36"/>
      <c r="F108" s="34"/>
      <c r="G108" s="34"/>
      <c r="H108" s="34"/>
      <c r="I108" s="34"/>
    </row>
    <row r="109" spans="1:18" ht="140.25">
      <c r="B109" s="34"/>
      <c r="C109" s="34"/>
      <c r="D109" s="34"/>
      <c r="E109" s="35" t="s">
        <v>142</v>
      </c>
      <c r="F109" s="34"/>
      <c r="G109" s="34"/>
      <c r="H109" s="34"/>
      <c r="I109" s="34"/>
    </row>
    <row r="110" spans="1:18" ht="25.5">
      <c r="A110" s="16" t="s">
        <v>35</v>
      </c>
      <c r="B110" s="17" t="s">
        <v>134</v>
      </c>
      <c r="C110" s="17" t="s">
        <v>135</v>
      </c>
      <c r="D110" s="16" t="s">
        <v>37</v>
      </c>
      <c r="E110" s="18" t="s">
        <v>136</v>
      </c>
      <c r="F110" s="19" t="s">
        <v>132</v>
      </c>
      <c r="G110" s="20">
        <v>30.625</v>
      </c>
      <c r="H110" s="21">
        <v>0</v>
      </c>
      <c r="I110" s="21">
        <f>ROUND(ROUND(H110,2)*ROUND(G110,3),2)</f>
        <v>0</v>
      </c>
      <c r="O110">
        <f>(I110*21)/100</f>
        <v>0</v>
      </c>
      <c r="P110" t="s">
        <v>10</v>
      </c>
    </row>
    <row r="111" spans="1:18">
      <c r="A111" s="22" t="s">
        <v>40</v>
      </c>
      <c r="E111" s="23" t="s">
        <v>37</v>
      </c>
    </row>
    <row r="112" spans="1:18">
      <c r="A112" s="24" t="s">
        <v>41</v>
      </c>
      <c r="E112" s="25" t="s">
        <v>37</v>
      </c>
    </row>
    <row r="113" spans="1:5" ht="140.25">
      <c r="A113" t="s">
        <v>43</v>
      </c>
      <c r="E113" s="23" t="s">
        <v>133</v>
      </c>
    </row>
  </sheetData>
  <mergeCells count="10">
    <mergeCell ref="F5:F6"/>
    <mergeCell ref="G5:G6"/>
    <mergeCell ref="H5:I5"/>
    <mergeCell ref="C3:D3"/>
    <mergeCell ref="C4:D4"/>
    <mergeCell ref="A5:A6"/>
    <mergeCell ref="B5:B6"/>
    <mergeCell ref="C5:C6"/>
    <mergeCell ref="D5:D6"/>
    <mergeCell ref="E5:E6"/>
  </mergeCells>
  <pageMargins left="0.75" right="0.75" top="1" bottom="1" header="0.5" footer="0.5"/>
  <pageSetup paperSize="9" orientation="portrait" horizontalDpi="300" verticalDpi="300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SO 02-17-02</vt:lpstr>
    </vt:vector>
  </TitlesOfParts>
  <Company>SUDOP BRNO, spol. s r.o.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stara</dc:creator>
  <cp:lastModifiedBy>Luboš</cp:lastModifiedBy>
  <dcterms:created xsi:type="dcterms:W3CDTF">2018-10-22T07:34:56Z</dcterms:created>
  <dcterms:modified xsi:type="dcterms:W3CDTF">2018-10-31T05:14:36Z</dcterms:modified>
</cp:coreProperties>
</file>